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8550"/>
  </bookViews>
  <sheets>
    <sheet name="Поселение Шум  сравнит.анализ" sheetId="1" r:id="rId1"/>
    <sheet name="диаграмма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/>
  <c r="F19"/>
  <c r="E19"/>
  <c r="F14" l="1"/>
  <c r="F24"/>
  <c r="F18"/>
  <c r="G16"/>
  <c r="G15"/>
  <c r="F12"/>
  <c r="E24"/>
  <c r="E14" l="1"/>
  <c r="G14" s="1"/>
  <c r="E12"/>
  <c r="G28" l="1"/>
  <c r="G26"/>
  <c r="G23"/>
  <c r="F21"/>
  <c r="E21"/>
  <c r="G17"/>
  <c r="G13"/>
  <c r="G11"/>
  <c r="F10"/>
  <c r="E10"/>
  <c r="G9"/>
  <c r="F8"/>
  <c r="E8"/>
  <c r="E7" s="1"/>
  <c r="E18" l="1"/>
  <c r="E6" s="1"/>
  <c r="E29" s="1"/>
  <c r="F7"/>
  <c r="F6" s="1"/>
  <c r="F29" s="1"/>
  <c r="G21"/>
  <c r="G8"/>
  <c r="G12"/>
  <c r="G10"/>
  <c r="G20"/>
  <c r="G19" l="1"/>
  <c r="G18"/>
  <c r="G7"/>
  <c r="G6" l="1"/>
  <c r="G29"/>
</calcChain>
</file>

<file path=xl/sharedStrings.xml><?xml version="1.0" encoding="utf-8"?>
<sst xmlns="http://schemas.openxmlformats.org/spreadsheetml/2006/main" count="48" uniqueCount="48">
  <si>
    <t>КБК</t>
  </si>
  <si>
    <t>Наименование доходов</t>
  </si>
  <si>
    <t>Темп роста к ожидаемому исполнению</t>
  </si>
  <si>
    <t>1 00 00000 00 0000 000</t>
  </si>
  <si>
    <t>Доходы налоговые и неналоговые</t>
  </si>
  <si>
    <t>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</si>
  <si>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</si>
  <si>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</si>
  <si>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</si>
  <si>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</si>
  <si>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1 03 00000 00 0000 000</t>
  </si>
  <si>
    <t>Налоги на товары (работы,услуги), реализуемые на территории РФ</t>
  </si>
  <si>
    <t>1 03 02000 01 0000 110</t>
  </si>
  <si>
    <t>Акцизы по подакцизным товарам (продукции), производимым на территории РФ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</si>
  <si>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</si>
  <si>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</si>
  <si>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</si>
  <si>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</si>
  <si>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1 08 00000 00 0000 000</t>
  </si>
  <si>
    <t>Государственная пошлина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</si>
  <si>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</si>
  <si>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</si>
  <si>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</si>
  <si>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</si>
  <si>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     (за исключением имущества бюджетных и  автономных учреждений, а также имущества государственных и муниципальных унитарных предприятий, в том числе казенных), в т.ч.:</t>
  </si>
  <si>
    <t>1 13 00000 00 0000 000</t>
  </si>
  <si>
    <t>Доходы от оказания платных услуг  и компенсации затрат государства</t>
  </si>
  <si>
    <t>1 13 01000 00 0000 130</t>
  </si>
  <si>
    <t xml:space="preserve">Доходы от оказания платных услуг </t>
  </si>
  <si>
    <t>Доходы от компенсации затрат государства</t>
  </si>
  <si>
    <t>1 14 00000 00 0000 000</t>
  </si>
  <si>
    <t>Доходы от продажи материальных и нематериальных активов</t>
  </si>
  <si>
    <t>1 14 06000 00 0000 430</t>
  </si>
  <si>
    <t>Доходы от продажи земельных участков, находящихся в государственной и муниципальной собственности (за искл. земельных участков бюджетных и автономных учреждений)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</si>
  <si>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</si>
  <si>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</si>
  <si>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</si>
  <si>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</si>
  <si>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2 00 00000 00 0000 000</t>
  </si>
  <si>
    <t>Безвозмездные поступления</t>
  </si>
  <si>
    <t>Всего  доходов</t>
  </si>
  <si>
    <t>Налог на имущество</t>
  </si>
  <si>
    <t>Налог на имущество физических лиц</t>
  </si>
  <si>
    <t>Земельный налог</t>
  </si>
  <si>
    <t>тыс. руб.</t>
  </si>
  <si>
    <t>Сравнительный анализ поступления доходов                                                                                         в  бюджет муниципального образования Шумское сельское поселение    Кировского муниципального района                                                                                            Ленинградской области на 2022-2023 гг.</t>
  </si>
  <si>
    <t>Ожидаемое поступление в 2022 г.</t>
  </si>
  <si>
    <t>Прогноз 2023 г.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</si>
</sst>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/>
    <xf numFmtId="0" fontId="3" fillId="0" borderId="0" xfId="0" applyFont="1"/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164" fontId="3" fillId="2" borderId="0" xfId="0" applyNumberFormat="1" applyFont="1" applyFill="1" applyBorder="1"/>
    <xf numFmtId="0" fontId="2" fillId="0" borderId="0" xfId="0" applyFont="1" applyAlignment="1">
      <alignment horizontal="left" vertical="top" wrapText="1"/>
    </xf>
    <xf numFmtId="164" fontId="1" fillId="2" borderId="0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left" vertical="top" wrapText="1"/>
    </xf>
    <xf numFmtId="0" fontId="6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164" fontId="7" fillId="0" borderId="2" xfId="0" applyNumberFormat="1" applyFont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 wrapText="1"/>
    </xf>
    <xf numFmtId="164" fontId="7" fillId="0" borderId="5" xfId="0" applyNumberFormat="1" applyFont="1" applyBorder="1" applyAlignment="1">
      <alignment horizontal="center" wrapText="1"/>
    </xf>
    <xf numFmtId="164" fontId="7" fillId="0" borderId="5" xfId="0" applyNumberFormat="1" applyFont="1" applyBorder="1" applyAlignment="1">
      <alignment horizontal="center"/>
    </xf>
    <xf numFmtId="164" fontId="6" fillId="2" borderId="5" xfId="0" applyNumberFormat="1" applyFont="1" applyFill="1" applyBorder="1" applyAlignment="1">
      <alignment horizontal="center" wrapText="1"/>
    </xf>
    <xf numFmtId="164" fontId="7" fillId="2" borderId="5" xfId="0" applyNumberFormat="1" applyFont="1" applyFill="1" applyBorder="1" applyAlignment="1">
      <alignment horizontal="center" wrapText="1"/>
    </xf>
    <xf numFmtId="164" fontId="6" fillId="0" borderId="2" xfId="0" applyNumberFormat="1" applyFont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3" xfId="0" applyNumberFormat="1" applyFont="1" applyBorder="1" applyAlignment="1">
      <alignment horizontal="left" wrapText="1"/>
    </xf>
    <xf numFmtId="0" fontId="7" fillId="0" borderId="4" xfId="0" applyNumberFormat="1" applyFont="1" applyBorder="1" applyAlignment="1">
      <alignment horizontal="left" wrapText="1"/>
    </xf>
    <xf numFmtId="0" fontId="7" fillId="0" borderId="5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Сравнительный анализ поступления доходов                                                                                         в  бюджет муниципального образования Шумское сельское поселение    Кировского муниципального района                           </a:t>
            </a:r>
          </a:p>
        </c:rich>
      </c:tx>
    </c:title>
    <c:view3D>
      <c:rotX val="25"/>
      <c:rotY val="30"/>
      <c:perspective val="0"/>
    </c:view3D>
    <c:sideWall>
      <c:spPr>
        <a:ln>
          <a:solidFill>
            <a:sysClr val="windowText" lastClr="000000">
              <a:tint val="75000"/>
            </a:sysClr>
          </a:solidFill>
        </a:ln>
      </c:spPr>
    </c:sideWall>
    <c:backWall>
      <c:spPr>
        <a:ln>
          <a:solidFill>
            <a:sysClr val="windowText" lastClr="000000">
              <a:tint val="75000"/>
            </a:sysClr>
          </a:solidFill>
        </a:ln>
      </c:spPr>
    </c:backWall>
    <c:plotArea>
      <c:layout/>
      <c:bar3DChart>
        <c:barDir val="col"/>
        <c:grouping val="clustered"/>
        <c:ser>
          <c:idx val="2"/>
          <c:order val="0"/>
          <c:tx>
            <c:strRef>
              <c:f>'Поселение Шум  сравнит.анализ'!$E$5</c:f>
              <c:strCache>
                <c:ptCount val="1"/>
                <c:pt idx="0">
                  <c:v>Ожидаемое поступление в 2022 г.</c:v>
                </c:pt>
              </c:strCache>
            </c:strRef>
          </c:tx>
          <c:spPr>
            <a:solidFill>
              <a:srgbClr val="7030A0"/>
            </a:solidFill>
            <a:ln w="19050">
              <a:noFill/>
            </a:ln>
          </c:spPr>
          <c:cat>
            <c:strRef>
              <c:f>'Поселение Шум  сравнит.анализ'!$B$6:$B$29</c:f>
              <c:strCache>
                <c:ptCount val="24"/>
                <c:pt idx="0">
                  <c:v>Доходы налоговые и неналоговые</c:v>
                </c:pt>
                <c:pt idx="1">
                  <c:v>Налоговые доходы</c:v>
                </c:pt>
                <c:pt idx="2">
                  <c:v>Налоги на прибыль, доходы</c:v>
                </c:pt>
                <c:pt idx="3">
                  <c:v>Налог на доходы физических лиц</c:v>
                </c:pt>
                <c:pt idx="4">
                  <c:v>Налоги на товары (работы,услуги), реализуемые на территории РФ</c:v>
                </c:pt>
                <c:pt idx="5">
                  <c:v>Акцизы по подакцизным товарам (продукции), производимым на территории РФ</c:v>
                </c:pt>
                <c:pt idx="6">
                  <c:v>Налоги на совокупный доход</c:v>
                </c:pt>
                <c:pt idx="7">
                  <c:v>Единый сельскохозяйственный налог</c:v>
                </c:pt>
                <c:pt idx="8">
                  <c:v>Налог на имущество</c:v>
                </c:pt>
                <c:pt idx="9">
                  <c:v>Налог на имущество физических лиц</c:v>
                </c:pt>
                <c:pt idx="10">
                  <c:v>Земельный налог</c:v>
                </c:pt>
                <c:pt idx="11">
                  <c:v>Государственная пошлина</c:v>
                </c:pt>
                <c:pt idx="12">
                  <c:v>Неналоговые доходы</c:v>
                </c:pt>
                <c:pt idx="13">
                  <c:v>Доходы от использования имущества, находящегося в государственной и муниципальной собственности</c:v>
                </c:pt>
                <c:pt idx="14">
                  <c:v>Доходы, получаемые в виде арендной либо иной платы за передачу в возмездное пользование государственного и муниципального имущества      (за исключением имущества бюджетных и  автономных учреждений, а также имущества государственных и муниципальных унитар</c:v>
                </c:pt>
                <c:pt idx="15">
                  <c:v>Доходы от оказания платных услуг  и компенсации затрат государства</c:v>
                </c:pt>
                <c:pt idx="16">
                  <c:v>Доходы от оказания платных услуг </c:v>
                </c:pt>
                <c:pt idx="17">
                  <c:v>Доходы от компенсации затрат государства</c:v>
                </c:pt>
                <c:pt idx="18">
                  <c:v>Доходы от продажи материальных и нематериальных активов</c:v>
                </c:pt>
                <c:pt idx="19">
                  <c:v>Доходы от продажи земельных участков, находящихся в государственной и муниципальной собственности (за искл. земельных участков бюджетных и автономных учреждений)</c:v>
                </c:pt>
                <c:pt idx="20">
                  <c:v>Штрафы, санкции, возмещение ущерба</c:v>
                </c:pt>
                <c:pt idx="21">
                  <c:v>Прочие неналоговые доходы</c:v>
                </c:pt>
                <c:pt idx="22">
                  <c:v>Безвозмездные поступления</c:v>
                </c:pt>
                <c:pt idx="23">
                  <c:v>Всего  доходов</c:v>
                </c:pt>
              </c:strCache>
            </c:strRef>
          </c:cat>
          <c:val>
            <c:numRef>
              <c:f>'Поселение Шум  сравнит.анализ'!$E$6:$E$29</c:f>
              <c:numCache>
                <c:formatCode>#,##0.0</c:formatCode>
                <c:ptCount val="24"/>
                <c:pt idx="0">
                  <c:v>23665.399999999998</c:v>
                </c:pt>
                <c:pt idx="1">
                  <c:v>20462.8</c:v>
                </c:pt>
                <c:pt idx="2">
                  <c:v>3000.6</c:v>
                </c:pt>
                <c:pt idx="3">
                  <c:v>3000.6</c:v>
                </c:pt>
                <c:pt idx="4">
                  <c:v>2052.1999999999998</c:v>
                </c:pt>
                <c:pt idx="5">
                  <c:v>2052.1999999999998</c:v>
                </c:pt>
                <c:pt idx="6">
                  <c:v>115</c:v>
                </c:pt>
                <c:pt idx="7">
                  <c:v>115</c:v>
                </c:pt>
                <c:pt idx="8">
                  <c:v>15290</c:v>
                </c:pt>
                <c:pt idx="9">
                  <c:v>590</c:v>
                </c:pt>
                <c:pt idx="10">
                  <c:v>14700</c:v>
                </c:pt>
                <c:pt idx="11">
                  <c:v>5</c:v>
                </c:pt>
                <c:pt idx="12">
                  <c:v>3062.6</c:v>
                </c:pt>
                <c:pt idx="13">
                  <c:v>3062.6</c:v>
                </c:pt>
                <c:pt idx="14">
                  <c:v>3062.6</c:v>
                </c:pt>
                <c:pt idx="15">
                  <c:v>130</c:v>
                </c:pt>
                <c:pt idx="16">
                  <c:v>0</c:v>
                </c:pt>
                <c:pt idx="17">
                  <c:v>130</c:v>
                </c:pt>
                <c:pt idx="18">
                  <c:v>0</c:v>
                </c:pt>
                <c:pt idx="19">
                  <c:v>0</c:v>
                </c:pt>
                <c:pt idx="20">
                  <c:v>10</c:v>
                </c:pt>
                <c:pt idx="21">
                  <c:v>0</c:v>
                </c:pt>
                <c:pt idx="22">
                  <c:v>31828.9</c:v>
                </c:pt>
                <c:pt idx="23">
                  <c:v>55494.3</c:v>
                </c:pt>
              </c:numCache>
            </c:numRef>
          </c:val>
          <c:bubble3D val="1"/>
        </c:ser>
        <c:ser>
          <c:idx val="4"/>
          <c:order val="2"/>
          <c:tx>
            <c:strRef>
              <c:f>'Поселение Шум  сравнит.анализ'!$G$5</c:f>
              <c:strCache>
                <c:ptCount val="1"/>
                <c:pt idx="0">
                  <c:v>Темп роста к ожидаемому исполнению</c:v>
                </c:pt>
              </c:strCache>
            </c:strRef>
          </c:tx>
          <c:spPr>
            <a:ln w="19050">
              <a:noFill/>
            </a:ln>
          </c:spPr>
          <c:cat>
            <c:strRef>
              <c:f>'Поселение Шум  сравнит.анализ'!$B$6:$B$29</c:f>
              <c:strCache>
                <c:ptCount val="24"/>
                <c:pt idx="0">
                  <c:v>Доходы налоговые и неналоговые</c:v>
                </c:pt>
                <c:pt idx="1">
                  <c:v>Налоговые доходы</c:v>
                </c:pt>
                <c:pt idx="2">
                  <c:v>Налоги на прибыль, доходы</c:v>
                </c:pt>
                <c:pt idx="3">
                  <c:v>Налог на доходы физических лиц</c:v>
                </c:pt>
                <c:pt idx="4">
                  <c:v>Налоги на товары (работы,услуги), реализуемые на территории РФ</c:v>
                </c:pt>
                <c:pt idx="5">
                  <c:v>Акцизы по подакцизным товарам (продукции), производимым на территории РФ</c:v>
                </c:pt>
                <c:pt idx="6">
                  <c:v>Налоги на совокупный доход</c:v>
                </c:pt>
                <c:pt idx="7">
                  <c:v>Единый сельскохозяйственный налог</c:v>
                </c:pt>
                <c:pt idx="8">
                  <c:v>Налог на имущество</c:v>
                </c:pt>
                <c:pt idx="9">
                  <c:v>Налог на имущество физических лиц</c:v>
                </c:pt>
                <c:pt idx="10">
                  <c:v>Земельный налог</c:v>
                </c:pt>
                <c:pt idx="11">
                  <c:v>Государственная пошлина</c:v>
                </c:pt>
                <c:pt idx="12">
                  <c:v>Неналоговые доходы</c:v>
                </c:pt>
                <c:pt idx="13">
                  <c:v>Доходы от использования имущества, находящегося в государственной и муниципальной собственности</c:v>
                </c:pt>
                <c:pt idx="14">
                  <c:v>Доходы, получаемые в виде арендной либо иной платы за передачу в возмездное пользование государственного и муниципального имущества      (за исключением имущества бюджетных и  автономных учреждений, а также имущества государственных и муниципальных унитар</c:v>
                </c:pt>
                <c:pt idx="15">
                  <c:v>Доходы от оказания платных услуг  и компенсации затрат государства</c:v>
                </c:pt>
                <c:pt idx="16">
                  <c:v>Доходы от оказания платных услуг </c:v>
                </c:pt>
                <c:pt idx="17">
                  <c:v>Доходы от компенсации затрат государства</c:v>
                </c:pt>
                <c:pt idx="18">
                  <c:v>Доходы от продажи материальных и нематериальных активов</c:v>
                </c:pt>
                <c:pt idx="19">
                  <c:v>Доходы от продажи земельных участков, находящихся в государственной и муниципальной собственности (за искл. земельных участков бюджетных и автономных учреждений)</c:v>
                </c:pt>
                <c:pt idx="20">
                  <c:v>Штрафы, санкции, возмещение ущерба</c:v>
                </c:pt>
                <c:pt idx="21">
                  <c:v>Прочие неналоговые доходы</c:v>
                </c:pt>
                <c:pt idx="22">
                  <c:v>Безвозмездные поступления</c:v>
                </c:pt>
                <c:pt idx="23">
                  <c:v>Всего  доходов</c:v>
                </c:pt>
              </c:strCache>
            </c:strRef>
          </c:cat>
          <c:val>
            <c:numRef>
              <c:f>'Поселение Шум  сравнит.анализ'!$G$6:$G$29</c:f>
              <c:numCache>
                <c:formatCode>#,##0.00</c:formatCode>
                <c:ptCount val="24"/>
                <c:pt idx="0">
                  <c:v>0.95473983114589234</c:v>
                </c:pt>
                <c:pt idx="1">
                  <c:v>0.96717946713059799</c:v>
                </c:pt>
                <c:pt idx="2">
                  <c:v>1.216490035326268</c:v>
                </c:pt>
                <c:pt idx="3">
                  <c:v>1.216490035326268</c:v>
                </c:pt>
                <c:pt idx="4">
                  <c:v>0.94557060715329899</c:v>
                </c:pt>
                <c:pt idx="5">
                  <c:v>0.94557060715329899</c:v>
                </c:pt>
                <c:pt idx="6">
                  <c:v>0.78260869565217395</c:v>
                </c:pt>
                <c:pt idx="7">
                  <c:v>0.78260869565217395</c:v>
                </c:pt>
                <c:pt idx="8">
                  <c:v>0.92253106605624591</c:v>
                </c:pt>
                <c:pt idx="9">
                  <c:v>1.4493220338983051</c:v>
                </c:pt>
                <c:pt idx="10">
                  <c:v>0.90138775510204083</c:v>
                </c:pt>
                <c:pt idx="11">
                  <c:v>1</c:v>
                </c:pt>
                <c:pt idx="12">
                  <c:v>0.88261607784235618</c:v>
                </c:pt>
                <c:pt idx="13">
                  <c:v>0.88261607784235618</c:v>
                </c:pt>
                <c:pt idx="14">
                  <c:v>0.88261607784235618</c:v>
                </c:pt>
                <c:pt idx="15">
                  <c:v>0.69230769230769229</c:v>
                </c:pt>
                <c:pt idx="16">
                  <c:v>0</c:v>
                </c:pt>
                <c:pt idx="17">
                  <c:v>0.61538461538461542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0.78123654917386398</c:v>
                </c:pt>
                <c:pt idx="23">
                  <c:v>0.85522657281919034</c:v>
                </c:pt>
              </c:numCache>
            </c:numRef>
          </c:val>
          <c:bubble3D val="1"/>
        </c:ser>
        <c:ser>
          <c:idx val="3"/>
          <c:order val="1"/>
          <c:tx>
            <c:strRef>
              <c:f>'Поселение Шум  сравнит.анализ'!$F$5</c:f>
              <c:strCache>
                <c:ptCount val="1"/>
                <c:pt idx="0">
                  <c:v>Прогноз 2023 г.</c:v>
                </c:pt>
              </c:strCache>
            </c:strRef>
          </c:tx>
          <c:spPr>
            <a:solidFill>
              <a:srgbClr val="FF000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h="19050"/>
              <a:bevelB w="12700"/>
            </a:sp3d>
          </c:spPr>
          <c:cat>
            <c:strRef>
              <c:f>'Поселение Шум  сравнит.анализ'!$B$6:$B$29</c:f>
              <c:strCache>
                <c:ptCount val="24"/>
                <c:pt idx="0">
                  <c:v>Доходы налоговые и неналоговые</c:v>
                </c:pt>
                <c:pt idx="1">
                  <c:v>Налоговые доходы</c:v>
                </c:pt>
                <c:pt idx="2">
                  <c:v>Налоги на прибыль, доходы</c:v>
                </c:pt>
                <c:pt idx="3">
                  <c:v>Налог на доходы физических лиц</c:v>
                </c:pt>
                <c:pt idx="4">
                  <c:v>Налоги на товары (работы,услуги), реализуемые на территории РФ</c:v>
                </c:pt>
                <c:pt idx="5">
                  <c:v>Акцизы по подакцизным товарам (продукции), производимым на территории РФ</c:v>
                </c:pt>
                <c:pt idx="6">
                  <c:v>Налоги на совокупный доход</c:v>
                </c:pt>
                <c:pt idx="7">
                  <c:v>Единый сельскохозяйственный налог</c:v>
                </c:pt>
                <c:pt idx="8">
                  <c:v>Налог на имущество</c:v>
                </c:pt>
                <c:pt idx="9">
                  <c:v>Налог на имущество физических лиц</c:v>
                </c:pt>
                <c:pt idx="10">
                  <c:v>Земельный налог</c:v>
                </c:pt>
                <c:pt idx="11">
                  <c:v>Государственная пошлина</c:v>
                </c:pt>
                <c:pt idx="12">
                  <c:v>Неналоговые доходы</c:v>
                </c:pt>
                <c:pt idx="13">
                  <c:v>Доходы от использования имущества, находящегося в государственной и муниципальной собственности</c:v>
                </c:pt>
                <c:pt idx="14">
                  <c:v>Доходы, получаемые в виде арендной либо иной платы за передачу в возмездное пользование государственного и муниципального имущества      (за исключением имущества бюджетных и  автономных учреждений, а также имущества государственных и муниципальных унитар</c:v>
                </c:pt>
                <c:pt idx="15">
                  <c:v>Доходы от оказания платных услуг  и компенсации затрат государства</c:v>
                </c:pt>
                <c:pt idx="16">
                  <c:v>Доходы от оказания платных услуг </c:v>
                </c:pt>
                <c:pt idx="17">
                  <c:v>Доходы от компенсации затрат государства</c:v>
                </c:pt>
                <c:pt idx="18">
                  <c:v>Доходы от продажи материальных и нематериальных активов</c:v>
                </c:pt>
                <c:pt idx="19">
                  <c:v>Доходы от продажи земельных участков, находящихся в государственной и муниципальной собственности (за искл. земельных участков бюджетных и автономных учреждений)</c:v>
                </c:pt>
                <c:pt idx="20">
                  <c:v>Штрафы, санкции, возмещение ущерба</c:v>
                </c:pt>
                <c:pt idx="21">
                  <c:v>Прочие неналоговые доходы</c:v>
                </c:pt>
                <c:pt idx="22">
                  <c:v>Безвозмездные поступления</c:v>
                </c:pt>
                <c:pt idx="23">
                  <c:v>Всего  доходов</c:v>
                </c:pt>
              </c:strCache>
            </c:strRef>
          </c:cat>
          <c:val>
            <c:numRef>
              <c:f>'Поселение Шум  сравнит.анализ'!$F$6:$F$29</c:f>
              <c:numCache>
                <c:formatCode>#,##0.0</c:formatCode>
                <c:ptCount val="24"/>
                <c:pt idx="0">
                  <c:v>22594.3</c:v>
                </c:pt>
                <c:pt idx="1">
                  <c:v>19791.2</c:v>
                </c:pt>
                <c:pt idx="2">
                  <c:v>3650.2</c:v>
                </c:pt>
                <c:pt idx="3">
                  <c:v>3650.2</c:v>
                </c:pt>
                <c:pt idx="4">
                  <c:v>1940.5</c:v>
                </c:pt>
                <c:pt idx="5">
                  <c:v>1940.5</c:v>
                </c:pt>
                <c:pt idx="6">
                  <c:v>90</c:v>
                </c:pt>
                <c:pt idx="7">
                  <c:v>90</c:v>
                </c:pt>
                <c:pt idx="8">
                  <c:v>14105.5</c:v>
                </c:pt>
                <c:pt idx="9">
                  <c:v>855.1</c:v>
                </c:pt>
                <c:pt idx="10">
                  <c:v>13250.4</c:v>
                </c:pt>
                <c:pt idx="11">
                  <c:v>5</c:v>
                </c:pt>
                <c:pt idx="12">
                  <c:v>2703.1</c:v>
                </c:pt>
                <c:pt idx="13">
                  <c:v>2703.1</c:v>
                </c:pt>
                <c:pt idx="14">
                  <c:v>2703.1</c:v>
                </c:pt>
                <c:pt idx="15">
                  <c:v>90</c:v>
                </c:pt>
                <c:pt idx="16">
                  <c:v>10</c:v>
                </c:pt>
                <c:pt idx="17">
                  <c:v>80</c:v>
                </c:pt>
                <c:pt idx="18">
                  <c:v>0</c:v>
                </c:pt>
                <c:pt idx="19">
                  <c:v>0</c:v>
                </c:pt>
                <c:pt idx="20">
                  <c:v>10</c:v>
                </c:pt>
                <c:pt idx="21">
                  <c:v>0</c:v>
                </c:pt>
                <c:pt idx="22">
                  <c:v>24865.9</c:v>
                </c:pt>
                <c:pt idx="23">
                  <c:v>47460.2</c:v>
                </c:pt>
              </c:numCache>
            </c:numRef>
          </c:val>
          <c:bubble3D val="1"/>
        </c:ser>
        <c:gapWidth val="0"/>
        <c:shape val="cylinder"/>
        <c:axId val="115091712"/>
        <c:axId val="115118080"/>
        <c:axId val="0"/>
      </c:bar3DChart>
      <c:catAx>
        <c:axId val="115091712"/>
        <c:scaling>
          <c:orientation val="minMax"/>
        </c:scaling>
        <c:axPos val="b"/>
        <c:tickLblPos val="nextTo"/>
        <c:crossAx val="115118080"/>
        <c:crosses val="autoZero"/>
        <c:auto val="1"/>
        <c:lblAlgn val="ctr"/>
        <c:lblOffset val="100"/>
      </c:catAx>
      <c:valAx>
        <c:axId val="115118080"/>
        <c:scaling>
          <c:orientation val="minMax"/>
        </c:scaling>
        <c:axPos val="l"/>
        <c:numFmt formatCode="#,##0.0" sourceLinked="1"/>
        <c:tickLblPos val="nextTo"/>
        <c:spPr>
          <a:gradFill flip="none" rotWithShape="1">
            <a:gsLst>
              <a:gs pos="0">
                <a:schemeClr val="accent2">
                  <a:lumMod val="60000"/>
                  <a:lumOff val="40000"/>
                </a:schemeClr>
              </a:gs>
              <a:gs pos="13000">
                <a:srgbClr val="F8B049"/>
              </a:gs>
              <a:gs pos="21001">
                <a:srgbClr val="F8B049"/>
              </a:gs>
              <a:gs pos="63000">
                <a:srgbClr val="FEE7F2"/>
              </a:gs>
              <a:gs pos="67000">
                <a:srgbClr val="F952A0"/>
              </a:gs>
              <a:gs pos="69000">
                <a:srgbClr val="C50849"/>
              </a:gs>
              <a:gs pos="82001">
                <a:srgbClr val="B43E85"/>
              </a:gs>
              <a:gs pos="100000">
                <a:srgbClr val="F8B049"/>
              </a:gs>
            </a:gsLst>
            <a:lin ang="5400000" scaled="0"/>
            <a:tileRect r="-100000" b="-100000"/>
          </a:gradFill>
          <a:effectLst>
            <a:outerShdw blurRad="50800" dist="50800" dir="5400000" algn="ctr" rotWithShape="0">
              <a:srgbClr val="000000">
                <a:alpha val="85000"/>
              </a:srgbClr>
            </a:outerShdw>
          </a:effectLst>
        </c:spPr>
        <c:crossAx val="115091712"/>
        <c:crosses val="autoZero"/>
        <c:crossBetween val="between"/>
      </c:valAx>
    </c:plotArea>
    <c:legend>
      <c:legendPos val="r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</c:chart>
  <c:spPr>
    <a:gradFill flip="none" rotWithShape="1">
      <a:gsLst>
        <a:gs pos="0">
          <a:srgbClr val="FBEAC7"/>
        </a:gs>
        <a:gs pos="17999">
          <a:srgbClr val="FEE7F2"/>
        </a:gs>
        <a:gs pos="36000">
          <a:srgbClr val="FAC77D"/>
        </a:gs>
        <a:gs pos="61000">
          <a:srgbClr val="FBA97D"/>
        </a:gs>
        <a:gs pos="82001">
          <a:srgbClr val="FBD49C"/>
        </a:gs>
        <a:gs pos="100000">
          <a:srgbClr val="FEE7F2"/>
        </a:gs>
      </a:gsLst>
      <a:lin ang="16200000" scaled="0"/>
      <a:tileRect/>
    </a:gradFill>
    <a:ln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/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123825</xdr:rowOff>
    </xdr:from>
    <xdr:to>
      <xdr:col>13</xdr:col>
      <xdr:colOff>600074</xdr:colOff>
      <xdr:row>40</xdr:row>
      <xdr:rowOff>142875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A2:G35"/>
  <sheetViews>
    <sheetView tabSelected="1" topLeftCell="B1" zoomScaleNormal="100" workbookViewId="0">
      <selection activeCell="O21" sqref="O21"/>
    </sheetView>
  </sheetViews>
  <sheetFormatPr defaultColWidth="9" defaultRowHeight="12.75"/>
  <cols>
    <col min="1" max="1" width="23" style="1" hidden="1" customWidth="1"/>
    <col min="2" max="3" width="9" style="1"/>
    <col min="4" max="4" width="23" style="1" customWidth="1"/>
    <col min="5" max="5" width="13.28515625" style="1" customWidth="1"/>
    <col min="6" max="6" width="12.28515625" style="13" customWidth="1"/>
    <col min="7" max="7" width="13.28515625" style="1" customWidth="1"/>
    <col min="8" max="16384" width="9" style="1"/>
  </cols>
  <sheetData>
    <row r="2" spans="1:7" ht="32.450000000000003" customHeight="1">
      <c r="A2" s="40" t="s">
        <v>45</v>
      </c>
      <c r="B2" s="40"/>
      <c r="C2" s="40"/>
      <c r="D2" s="40"/>
      <c r="E2" s="40"/>
      <c r="F2" s="40"/>
      <c r="G2" s="40"/>
    </row>
    <row r="3" spans="1:7" ht="22.5" customHeight="1">
      <c r="A3" s="40"/>
      <c r="B3" s="40"/>
      <c r="C3" s="40"/>
      <c r="D3" s="40"/>
      <c r="E3" s="40"/>
      <c r="F3" s="40"/>
      <c r="G3" s="40"/>
    </row>
    <row r="4" spans="1:7" ht="26.25" hidden="1" customHeight="1">
      <c r="A4" s="2"/>
      <c r="B4" s="2"/>
      <c r="C4" s="2"/>
      <c r="D4" s="2"/>
      <c r="E4" s="2"/>
      <c r="F4" s="3"/>
      <c r="G4" s="2" t="s">
        <v>44</v>
      </c>
    </row>
    <row r="5" spans="1:7" ht="39" customHeight="1">
      <c r="A5" s="4" t="s">
        <v>0</v>
      </c>
      <c r="B5" s="37" t="s">
        <v>1</v>
      </c>
      <c r="C5" s="38"/>
      <c r="D5" s="39"/>
      <c r="E5" s="33" t="s">
        <v>46</v>
      </c>
      <c r="F5" s="15" t="s">
        <v>47</v>
      </c>
      <c r="G5" s="16" t="s">
        <v>2</v>
      </c>
    </row>
    <row r="6" spans="1:7" ht="16.899999999999999" customHeight="1">
      <c r="A6" s="5" t="s">
        <v>3</v>
      </c>
      <c r="B6" s="41" t="s">
        <v>4</v>
      </c>
      <c r="C6" s="42"/>
      <c r="D6" s="43"/>
      <c r="E6" s="17">
        <f>E7+E18+E21+E24+E26</f>
        <v>23665.399999999998</v>
      </c>
      <c r="F6" s="18">
        <f>F7+F18+F21+F24+F26+F27</f>
        <v>22594.3</v>
      </c>
      <c r="G6" s="19">
        <f>F6/E6</f>
        <v>0.95473983114589234</v>
      </c>
    </row>
    <row r="7" spans="1:7" ht="17.45" customHeight="1">
      <c r="A7" s="5"/>
      <c r="B7" s="41" t="s">
        <v>5</v>
      </c>
      <c r="C7" s="42"/>
      <c r="D7" s="43"/>
      <c r="E7" s="17">
        <f>E8+E10+E12+E14+E17</f>
        <v>20462.8</v>
      </c>
      <c r="F7" s="18">
        <f>F8+F10+F12+F14+F17</f>
        <v>19791.2</v>
      </c>
      <c r="G7" s="19">
        <f t="shared" ref="G7:G29" si="0">F7/E7</f>
        <v>0.96717946713059799</v>
      </c>
    </row>
    <row r="8" spans="1:7" ht="20.45" customHeight="1">
      <c r="A8" s="5" t="s">
        <v>6</v>
      </c>
      <c r="B8" s="37" t="s">
        <v>7</v>
      </c>
      <c r="C8" s="38"/>
      <c r="D8" s="39"/>
      <c r="E8" s="17">
        <f>E9</f>
        <v>3000.6</v>
      </c>
      <c r="F8" s="18">
        <f>F9</f>
        <v>3650.2</v>
      </c>
      <c r="G8" s="19">
        <f t="shared" si="0"/>
        <v>1.216490035326268</v>
      </c>
    </row>
    <row r="9" spans="1:7" ht="15" customHeight="1">
      <c r="A9" s="6" t="s">
        <v>8</v>
      </c>
      <c r="B9" s="20" t="s">
        <v>9</v>
      </c>
      <c r="C9" s="21"/>
      <c r="D9" s="22"/>
      <c r="E9" s="23">
        <v>3000.6</v>
      </c>
      <c r="F9" s="24">
        <v>3650.2</v>
      </c>
      <c r="G9" s="25">
        <f t="shared" si="0"/>
        <v>1.216490035326268</v>
      </c>
    </row>
    <row r="10" spans="1:7" s="7" customFormat="1" ht="30" customHeight="1">
      <c r="A10" s="5" t="s">
        <v>10</v>
      </c>
      <c r="B10" s="44" t="s">
        <v>11</v>
      </c>
      <c r="C10" s="45"/>
      <c r="D10" s="46"/>
      <c r="E10" s="26">
        <f>E11</f>
        <v>2052.1999999999998</v>
      </c>
      <c r="F10" s="18">
        <f>F11</f>
        <v>1940.5</v>
      </c>
      <c r="G10" s="19">
        <f t="shared" si="0"/>
        <v>0.94557060715329899</v>
      </c>
    </row>
    <row r="11" spans="1:7" ht="27.6" customHeight="1">
      <c r="A11" s="6" t="s">
        <v>12</v>
      </c>
      <c r="B11" s="47" t="s">
        <v>13</v>
      </c>
      <c r="C11" s="48"/>
      <c r="D11" s="49"/>
      <c r="E11" s="27">
        <v>2052.1999999999998</v>
      </c>
      <c r="F11" s="24">
        <v>1940.5</v>
      </c>
      <c r="G11" s="25">
        <f t="shared" si="0"/>
        <v>0.94557060715329899</v>
      </c>
    </row>
    <row r="12" spans="1:7">
      <c r="A12" s="5" t="s">
        <v>14</v>
      </c>
      <c r="B12" s="37" t="s">
        <v>15</v>
      </c>
      <c r="C12" s="38"/>
      <c r="D12" s="39"/>
      <c r="E12" s="17">
        <f>E13</f>
        <v>115</v>
      </c>
      <c r="F12" s="18">
        <f>F13</f>
        <v>90</v>
      </c>
      <c r="G12" s="19">
        <f t="shared" si="0"/>
        <v>0.78260869565217395</v>
      </c>
    </row>
    <row r="13" spans="1:7" ht="15.6" customHeight="1">
      <c r="A13" s="6" t="s">
        <v>16</v>
      </c>
      <c r="B13" s="34" t="s">
        <v>17</v>
      </c>
      <c r="C13" s="35"/>
      <c r="D13" s="36"/>
      <c r="E13" s="28">
        <v>115</v>
      </c>
      <c r="F13" s="24">
        <v>90</v>
      </c>
      <c r="G13" s="25">
        <f t="shared" si="0"/>
        <v>0.78260869565217395</v>
      </c>
    </row>
    <row r="14" spans="1:7" ht="15.6" customHeight="1">
      <c r="A14" s="6"/>
      <c r="B14" s="37" t="s">
        <v>41</v>
      </c>
      <c r="C14" s="38"/>
      <c r="D14" s="39"/>
      <c r="E14" s="17">
        <f>E15+E16</f>
        <v>15290</v>
      </c>
      <c r="F14" s="18">
        <f>F15+F16</f>
        <v>14105.5</v>
      </c>
      <c r="G14" s="19">
        <f>F14/E14</f>
        <v>0.92253106605624591</v>
      </c>
    </row>
    <row r="15" spans="1:7" ht="15.6" customHeight="1">
      <c r="A15" s="6"/>
      <c r="B15" s="34" t="s">
        <v>42</v>
      </c>
      <c r="C15" s="35"/>
      <c r="D15" s="36"/>
      <c r="E15" s="28">
        <v>590</v>
      </c>
      <c r="F15" s="24">
        <v>855.1</v>
      </c>
      <c r="G15" s="25">
        <f>F15/E15</f>
        <v>1.4493220338983051</v>
      </c>
    </row>
    <row r="16" spans="1:7" ht="15.6" customHeight="1">
      <c r="A16" s="6"/>
      <c r="B16" s="34" t="s">
        <v>43</v>
      </c>
      <c r="C16" s="35"/>
      <c r="D16" s="36"/>
      <c r="E16" s="28">
        <v>14700</v>
      </c>
      <c r="F16" s="24">
        <v>13250.4</v>
      </c>
      <c r="G16" s="25">
        <f>F16/E16</f>
        <v>0.90138775510204083</v>
      </c>
    </row>
    <row r="17" spans="1:7" ht="13.5" customHeight="1">
      <c r="A17" s="5" t="s">
        <v>18</v>
      </c>
      <c r="B17" s="44" t="s">
        <v>19</v>
      </c>
      <c r="C17" s="45"/>
      <c r="D17" s="46"/>
      <c r="E17" s="26">
        <v>5</v>
      </c>
      <c r="F17" s="18">
        <v>5</v>
      </c>
      <c r="G17" s="19">
        <f t="shared" si="0"/>
        <v>1</v>
      </c>
    </row>
    <row r="18" spans="1:7" ht="15.95" customHeight="1">
      <c r="A18" s="5"/>
      <c r="B18" s="50" t="s">
        <v>20</v>
      </c>
      <c r="C18" s="51"/>
      <c r="D18" s="52"/>
      <c r="E18" s="26">
        <f>E19</f>
        <v>3062.6</v>
      </c>
      <c r="F18" s="18">
        <f>F19</f>
        <v>2703.1</v>
      </c>
      <c r="G18" s="19">
        <f t="shared" si="0"/>
        <v>0.88261607784235618</v>
      </c>
    </row>
    <row r="19" spans="1:7" ht="25.5" customHeight="1">
      <c r="A19" s="5" t="s">
        <v>21</v>
      </c>
      <c r="B19" s="44" t="s">
        <v>22</v>
      </c>
      <c r="C19" s="45"/>
      <c r="D19" s="46"/>
      <c r="E19" s="26">
        <f>E20</f>
        <v>3062.6</v>
      </c>
      <c r="F19" s="18">
        <f>F20</f>
        <v>2703.1</v>
      </c>
      <c r="G19" s="19">
        <f t="shared" si="0"/>
        <v>0.88261607784235618</v>
      </c>
    </row>
    <row r="20" spans="1:7" ht="73.5" customHeight="1">
      <c r="A20" s="6" t="s">
        <v>23</v>
      </c>
      <c r="B20" s="53" t="s">
        <v>24</v>
      </c>
      <c r="C20" s="54"/>
      <c r="D20" s="55"/>
      <c r="E20" s="27">
        <v>3062.6</v>
      </c>
      <c r="F20" s="24">
        <v>2703.1</v>
      </c>
      <c r="G20" s="25">
        <f t="shared" si="0"/>
        <v>0.88261607784235618</v>
      </c>
    </row>
    <row r="21" spans="1:7" ht="24.75" customHeight="1">
      <c r="A21" s="8" t="s">
        <v>25</v>
      </c>
      <c r="B21" s="44" t="s">
        <v>26</v>
      </c>
      <c r="C21" s="45"/>
      <c r="D21" s="46"/>
      <c r="E21" s="26">
        <f>E22+E23</f>
        <v>130</v>
      </c>
      <c r="F21" s="29">
        <f>F22+F23</f>
        <v>90</v>
      </c>
      <c r="G21" s="19">
        <f t="shared" si="0"/>
        <v>0.69230769230769229</v>
      </c>
    </row>
    <row r="22" spans="1:7" ht="18" customHeight="1">
      <c r="A22" s="9" t="s">
        <v>27</v>
      </c>
      <c r="B22" s="47" t="s">
        <v>28</v>
      </c>
      <c r="C22" s="48"/>
      <c r="D22" s="49"/>
      <c r="E22" s="27">
        <v>0</v>
      </c>
      <c r="F22" s="24">
        <v>10</v>
      </c>
      <c r="G22" s="25">
        <v>0</v>
      </c>
    </row>
    <row r="23" spans="1:7" ht="18" customHeight="1">
      <c r="A23" s="9"/>
      <c r="B23" s="47" t="s">
        <v>29</v>
      </c>
      <c r="C23" s="48"/>
      <c r="D23" s="49"/>
      <c r="E23" s="30">
        <v>130</v>
      </c>
      <c r="F23" s="24">
        <v>80</v>
      </c>
      <c r="G23" s="25">
        <f t="shared" si="0"/>
        <v>0.61538461538461542</v>
      </c>
    </row>
    <row r="24" spans="1:7" ht="23.25" customHeight="1">
      <c r="A24" s="8" t="s">
        <v>30</v>
      </c>
      <c r="B24" s="44" t="s">
        <v>31</v>
      </c>
      <c r="C24" s="45"/>
      <c r="D24" s="46"/>
      <c r="E24" s="26">
        <f>E25</f>
        <v>0</v>
      </c>
      <c r="F24" s="18">
        <f>F25</f>
        <v>0</v>
      </c>
      <c r="G24" s="19">
        <f>G25</f>
        <v>0</v>
      </c>
    </row>
    <row r="25" spans="1:7" ht="45.75" customHeight="1">
      <c r="A25" s="9" t="s">
        <v>32</v>
      </c>
      <c r="B25" s="47" t="s">
        <v>33</v>
      </c>
      <c r="C25" s="48"/>
      <c r="D25" s="49"/>
      <c r="E25" s="27">
        <v>0</v>
      </c>
      <c r="F25" s="24">
        <v>0</v>
      </c>
      <c r="G25" s="25">
        <v>0</v>
      </c>
    </row>
    <row r="26" spans="1:7" ht="18" customHeight="1">
      <c r="A26" s="5" t="s">
        <v>34</v>
      </c>
      <c r="B26" s="44" t="s">
        <v>35</v>
      </c>
      <c r="C26" s="45"/>
      <c r="D26" s="46"/>
      <c r="E26" s="26">
        <v>10</v>
      </c>
      <c r="F26" s="18">
        <v>10</v>
      </c>
      <c r="G26" s="19">
        <f t="shared" si="0"/>
        <v>1</v>
      </c>
    </row>
    <row r="27" spans="1:7" ht="18" customHeight="1">
      <c r="A27" s="5" t="s">
        <v>36</v>
      </c>
      <c r="B27" s="44" t="s">
        <v>37</v>
      </c>
      <c r="C27" s="45"/>
      <c r="D27" s="46"/>
      <c r="E27" s="26">
        <v>0</v>
      </c>
      <c r="F27" s="18">
        <v>0</v>
      </c>
      <c r="G27" s="19">
        <v>0</v>
      </c>
    </row>
    <row r="28" spans="1:7" ht="18" customHeight="1">
      <c r="A28" s="5" t="s">
        <v>38</v>
      </c>
      <c r="B28" s="44" t="s">
        <v>39</v>
      </c>
      <c r="C28" s="45"/>
      <c r="D28" s="46"/>
      <c r="E28" s="26">
        <v>31828.9</v>
      </c>
      <c r="F28" s="18">
        <v>24865.9</v>
      </c>
      <c r="G28" s="19">
        <f t="shared" si="0"/>
        <v>0.78123654917386398</v>
      </c>
    </row>
    <row r="29" spans="1:7" ht="13.5" thickBot="1">
      <c r="A29" s="6"/>
      <c r="B29" s="37" t="s">
        <v>40</v>
      </c>
      <c r="C29" s="38"/>
      <c r="D29" s="39"/>
      <c r="E29" s="31">
        <f>E6+E28</f>
        <v>55494.3</v>
      </c>
      <c r="F29" s="32">
        <f>F6+F28</f>
        <v>47460.2</v>
      </c>
      <c r="G29" s="19">
        <f t="shared" si="0"/>
        <v>0.85522657281919034</v>
      </c>
    </row>
    <row r="30" spans="1:7">
      <c r="F30" s="10"/>
    </row>
    <row r="31" spans="1:7" ht="14.25">
      <c r="A31" s="11"/>
      <c r="B31" s="11"/>
      <c r="C31" s="11"/>
      <c r="D31" s="11"/>
      <c r="E31" s="11"/>
      <c r="F31" s="12"/>
    </row>
    <row r="32" spans="1:7">
      <c r="A32" s="11"/>
      <c r="B32" s="11"/>
      <c r="C32" s="11"/>
      <c r="D32" s="11"/>
      <c r="E32" s="11"/>
    </row>
    <row r="33" spans="1:6">
      <c r="A33" s="11"/>
      <c r="B33" s="11"/>
      <c r="C33" s="11"/>
      <c r="D33" s="11"/>
      <c r="E33" s="11"/>
      <c r="F33" s="14"/>
    </row>
    <row r="34" spans="1:6">
      <c r="F34" s="14"/>
    </row>
    <row r="35" spans="1:6">
      <c r="F35" s="14"/>
    </row>
  </sheetData>
  <mergeCells count="25">
    <mergeCell ref="B21:D21"/>
    <mergeCell ref="B17:D17"/>
    <mergeCell ref="B18:D18"/>
    <mergeCell ref="B19:D19"/>
    <mergeCell ref="B20:D20"/>
    <mergeCell ref="B27:D27"/>
    <mergeCell ref="B28:D28"/>
    <mergeCell ref="B29:D29"/>
    <mergeCell ref="B22:D22"/>
    <mergeCell ref="B23:D23"/>
    <mergeCell ref="B24:D24"/>
    <mergeCell ref="B25:D25"/>
    <mergeCell ref="B26:D26"/>
    <mergeCell ref="B15:D15"/>
    <mergeCell ref="B16:D16"/>
    <mergeCell ref="B14:D14"/>
    <mergeCell ref="A2:G3"/>
    <mergeCell ref="B5:D5"/>
    <mergeCell ref="B6:D6"/>
    <mergeCell ref="B7:D7"/>
    <mergeCell ref="B8:D8"/>
    <mergeCell ref="B10:D10"/>
    <mergeCell ref="B11:D11"/>
    <mergeCell ref="B12:D12"/>
    <mergeCell ref="B13:D13"/>
  </mergeCells>
  <printOptions horizontalCentered="1"/>
  <pageMargins left="0.98425196850393704" right="0.59055118110236227" top="0.78740157480314965" bottom="0.78740157480314965" header="0.19685039370078741" footer="0.31496062992125984"/>
  <pageSetup paperSize="9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27" sqref="P27"/>
    </sheetView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Поселение Шум  сравнит.анализ</vt:lpstr>
      <vt:lpstr>диаграмма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2021-11-12T14:13:14Z</cp:lastPrinted>
  <dcterms:created xsi:type="dcterms:W3CDTF">2020-11-03T08:08:37Z</dcterms:created>
  <dcterms:modified xsi:type="dcterms:W3CDTF">2022-11-15T06:12:59Z</dcterms:modified>
</cp:coreProperties>
</file>